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thouse/1. HotHouse Files/01. Artistic Program/2019 Artistic Program/9. Celsius/2. Celcius Guidelines/"/>
    </mc:Choice>
  </mc:AlternateContent>
  <xr:revisionPtr revIDLastSave="0" documentId="13_ncr:1_{300058EF-69C1-594F-BB94-7C1D28975A06}" xr6:coauthVersionLast="40" xr6:coauthVersionMax="40" xr10:uidLastSave="{00000000-0000-0000-0000-000000000000}"/>
  <bookViews>
    <workbookView xWindow="9660" yWindow="1540" windowWidth="30540" windowHeight="24540" activeTab="3" xr2:uid="{C4ED15A8-6D93-FF43-8BF5-BF879F9281FB}"/>
  </bookViews>
  <sheets>
    <sheet name="How to use the template" sheetId="3" r:id="rId1"/>
    <sheet name="WAGES OR FEE WORKSHEET" sheetId="4" r:id="rId2"/>
    <sheet name="PROFIT SHARE WORKSHEET" sheetId="5" r:id="rId3"/>
    <sheet name="PRODUCTIONS" sheetId="1" r:id="rId4"/>
    <sheet name="DEVELOPMEN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1" i="2" l="1"/>
  <c r="B52" i="2"/>
  <c r="B14" i="2"/>
  <c r="B4" i="2"/>
  <c r="B35" i="5"/>
  <c r="B17" i="2" l="1"/>
  <c r="B44" i="2"/>
  <c r="B59" i="4"/>
  <c r="B39" i="5"/>
  <c r="B30" i="5"/>
  <c r="B2" i="1"/>
  <c r="B39" i="1" s="1"/>
  <c r="B46" i="1" s="1"/>
  <c r="B23" i="5"/>
  <c r="B63" i="1"/>
  <c r="B54" i="1"/>
  <c r="D49" i="4"/>
  <c r="D48" i="4"/>
  <c r="D50" i="4"/>
  <c r="B40" i="4"/>
  <c r="D18" i="4"/>
  <c r="D19" i="4"/>
  <c r="D20" i="4"/>
  <c r="D21" i="4"/>
  <c r="D22" i="4"/>
  <c r="D23" i="4"/>
  <c r="D24" i="4"/>
  <c r="D25" i="4"/>
  <c r="D26" i="4"/>
  <c r="D17" i="4"/>
  <c r="B14" i="1"/>
  <c r="B29" i="1" l="1"/>
  <c r="B29" i="2"/>
  <c r="B27" i="1"/>
  <c r="B27" i="2"/>
  <c r="B25" i="2"/>
  <c r="B25" i="1"/>
  <c r="B41" i="5"/>
  <c r="B4" i="1"/>
  <c r="B17" i="1" s="1"/>
  <c r="D27" i="4"/>
  <c r="B23" i="2" l="1"/>
  <c r="B31" i="2" s="1"/>
  <c r="B33" i="2" s="1"/>
  <c r="B23" i="1"/>
  <c r="B35" i="2" l="1"/>
  <c r="B36" i="2" l="1"/>
  <c r="B64" i="2" s="1"/>
  <c r="B67" i="2" s="1"/>
  <c r="B31" i="1" l="1"/>
  <c r="B33" i="1" s="1"/>
  <c r="B35" i="1" l="1"/>
  <c r="B36" i="1" s="1"/>
  <c r="B66" i="1" s="1"/>
  <c r="B69" i="1" s="1"/>
  <c r="B44" i="5" s="1"/>
  <c r="B46" i="5" l="1"/>
  <c r="B45" i="5"/>
  <c r="B48" i="5" s="1"/>
  <c r="B53" i="5" l="1"/>
  <c r="B54" i="5"/>
  <c r="C27" i="5"/>
  <c r="C24" i="5"/>
  <c r="C16" i="5"/>
  <c r="C34" i="5"/>
  <c r="C26" i="5"/>
  <c r="C25" i="5"/>
  <c r="C14" i="5"/>
  <c r="C32" i="5"/>
  <c r="C28" i="5"/>
  <c r="C20" i="5"/>
  <c r="C13" i="5"/>
  <c r="C31" i="5"/>
  <c r="C37" i="5"/>
  <c r="C33" i="5"/>
  <c r="C17" i="5"/>
  <c r="C36" i="5"/>
  <c r="C19" i="5"/>
  <c r="C38" i="5"/>
  <c r="C29" i="5"/>
  <c r="C21" i="5"/>
  <c r="C15" i="5"/>
  <c r="C18" i="5"/>
  <c r="C22" i="5"/>
  <c r="B52" i="5"/>
  <c r="B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tc={8A39DD19-F155-CB4D-B7E9-68B07921B91C}</author>
    <author>tc={95117DA3-CB96-5147-B1E4-062F3B328A6C}</author>
  </authors>
  <commentList>
    <comment ref="A48" authorId="0" shapeId="0" xr:uid="{8A39DD19-F155-CB4D-B7E9-68B07921B91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person is responsbile for the running of the show</t>
      </text>
    </comment>
    <comment ref="A49" authorId="1" shapeId="0" xr:uid="{95117DA3-CB96-5147-B1E4-062F3B328A6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person is responsbile for the coordination of the physical elements of the production (Set/Costume Etc)</t>
      </text>
    </comment>
  </commentList>
</comments>
</file>

<file path=xl/sharedStrings.xml><?xml version="1.0" encoding="utf-8"?>
<sst xmlns="http://schemas.openxmlformats.org/spreadsheetml/2006/main" count="277" uniqueCount="177">
  <si>
    <t xml:space="preserve">INCOME </t>
  </si>
  <si>
    <t xml:space="preserve">PROJECTED BOX OFFICE </t>
  </si>
  <si>
    <t>Notes</t>
  </si>
  <si>
    <t>Other Cash Income</t>
  </si>
  <si>
    <t>Amount awarded to the successful group</t>
  </si>
  <si>
    <t>Fundraising</t>
  </si>
  <si>
    <t>Gifts</t>
  </si>
  <si>
    <t xml:space="preserve">Money given as a gift </t>
  </si>
  <si>
    <t>Money through the Australian Cultural Fund where donations are tax deductible  https://australianculturalfund.org.au/</t>
  </si>
  <si>
    <t>Other Grants</t>
  </si>
  <si>
    <t>Sponsorship</t>
  </si>
  <si>
    <t>Where someone gives you money in return for recognition</t>
  </si>
  <si>
    <t>Own Cash Contribution</t>
  </si>
  <si>
    <t xml:space="preserve">Your own money you are prepared to put in if needed. </t>
  </si>
  <si>
    <t>Raffles/Go Fund Me/Bake-sales/</t>
  </si>
  <si>
    <t>CELSIUS GRANT</t>
  </si>
  <si>
    <t>Australian Cultural Fund</t>
  </si>
  <si>
    <t>The money you will received if successful is already in budget</t>
  </si>
  <si>
    <t xml:space="preserve">You may have a surplus(profit) </t>
  </si>
  <si>
    <t>Subtotal</t>
  </si>
  <si>
    <t>A grant is money you receive that requires some kind of reporting at the end of the project</t>
  </si>
  <si>
    <t>TOTAL INCOME</t>
  </si>
  <si>
    <t>EXPENSES</t>
  </si>
  <si>
    <t>Creative team Fees/wages</t>
  </si>
  <si>
    <t>Production Manager/ Stage manager</t>
  </si>
  <si>
    <t>Technical Team Fee/Wages</t>
  </si>
  <si>
    <t>Workers Compensation</t>
  </si>
  <si>
    <t>Superannuation</t>
  </si>
  <si>
    <t>If your wages/fees exceed $7,500 you are required to take out workers compensation insurance. This is treated differently each side of the border. It is based on the total amount of fees/wages (generally around 1.4%)</t>
  </si>
  <si>
    <t>Wages/Fees Subtotal</t>
  </si>
  <si>
    <t>Physical Production</t>
  </si>
  <si>
    <t>Set</t>
  </si>
  <si>
    <t>Costume</t>
  </si>
  <si>
    <t>Props</t>
  </si>
  <si>
    <t>Performers Fees/Wages</t>
  </si>
  <si>
    <t>How many performers x how much per performer</t>
  </si>
  <si>
    <t>Director</t>
  </si>
  <si>
    <t>Set Designer</t>
  </si>
  <si>
    <t>Costume Designer</t>
  </si>
  <si>
    <t>Lighting designer</t>
  </si>
  <si>
    <t>Sound designer</t>
  </si>
  <si>
    <t>Total for each performer</t>
  </si>
  <si>
    <t>Total Fee</t>
  </si>
  <si>
    <t>FILLING IN THIS WORKSHEET</t>
  </si>
  <si>
    <t>You may wish to pay a set fee or a weekly amount</t>
  </si>
  <si>
    <t>Currently the MEAA award rate for an actor is $1145.70 per week</t>
  </si>
  <si>
    <t>Rehearsals</t>
  </si>
  <si>
    <t>There is a rule of thumb where the Director would be paid the same as the highest paid actor</t>
  </si>
  <si>
    <t>TOTAL CREATIVES</t>
  </si>
  <si>
    <t>TOTAL PERFORMERS</t>
  </si>
  <si>
    <t>Stage Manager</t>
  </si>
  <si>
    <t>Production Manager</t>
  </si>
  <si>
    <t>You may only have the stage manager in for the performance week or the final week of rehearsals</t>
  </si>
  <si>
    <t>You may wish to combine the two roles</t>
  </si>
  <si>
    <r>
      <rPr>
        <b/>
        <sz val="12"/>
        <color theme="1"/>
        <rFont val="Arial"/>
        <family val="2"/>
      </rPr>
      <t>NB this is juts a guide</t>
    </r>
    <r>
      <rPr>
        <sz val="12"/>
        <color theme="1"/>
        <rFont val="Arial"/>
        <family val="2"/>
      </rPr>
      <t xml:space="preserve"> - you may wish to pay everyone the same amount or combine roles</t>
    </r>
  </si>
  <si>
    <t>Any Cell in Green will auto fill</t>
  </si>
  <si>
    <t>Performers</t>
  </si>
  <si>
    <t xml:space="preserve">Complete the relevant worksheet and it will autofill </t>
  </si>
  <si>
    <t>Marketing</t>
  </si>
  <si>
    <t>HotHouse will create some digital resources but you may wish to consider how else you will promote the show,</t>
  </si>
  <si>
    <t>Facebook advertising</t>
  </si>
  <si>
    <t>Postcards/Flyers</t>
  </si>
  <si>
    <t>You may wish to have a small amount of postcards or flyers printed to hand out to friends/family</t>
  </si>
  <si>
    <t>Posters</t>
  </si>
  <si>
    <t>Other advertising</t>
  </si>
  <si>
    <t>Remember you are only doing three performances and your networks will be your first audience</t>
  </si>
  <si>
    <t>Freight</t>
  </si>
  <si>
    <t>Will you need to move the set/Props around?/Petrol costs</t>
  </si>
  <si>
    <t>You may wish to print posters</t>
  </si>
  <si>
    <t>Printing and stationary</t>
  </si>
  <si>
    <t>Phone</t>
  </si>
  <si>
    <t>Will you reimburse anyone the costs of using their phone</t>
  </si>
  <si>
    <t>Will you need to pay for a space to rehearse?</t>
  </si>
  <si>
    <t>Postage</t>
  </si>
  <si>
    <t>Will you need to post invites or scripts</t>
  </si>
  <si>
    <t>Equipment hire</t>
  </si>
  <si>
    <t>Government Grants</t>
  </si>
  <si>
    <t>E.g., Local Govt. State Govt.</t>
  </si>
  <si>
    <t>E.g. from philanthropic funds</t>
  </si>
  <si>
    <t>If anyone is paid more than $450 per calendar month then   Superannuation has to be paid into their nominated account</t>
  </si>
  <si>
    <t>On costs  Subtotals</t>
  </si>
  <si>
    <t>Rehearsal room</t>
  </si>
  <si>
    <t>This should include the costs of purchases,  materials and construction</t>
  </si>
  <si>
    <t>Will you need any particular equipment HotHouse isn't supplying e.g. extra microphones, special lights</t>
  </si>
  <si>
    <t>Physical Production Subtotals</t>
  </si>
  <si>
    <t>With this you can boost posts or target particular groups that you think would by tickets</t>
  </si>
  <si>
    <t>Marketing Subtotal</t>
  </si>
  <si>
    <t>Administration</t>
  </si>
  <si>
    <t>Such as scripts/ pens pencils etc.</t>
  </si>
  <si>
    <t>Insurance</t>
  </si>
  <si>
    <t>Will there be any other insurances e.g. car hire, equipment hire</t>
  </si>
  <si>
    <t>Admin Subtotal</t>
  </si>
  <si>
    <t>Director/Set &amp; Costume Designer/ Lighting designer/Sound Designer</t>
  </si>
  <si>
    <t>TOTAL EXPENSES</t>
  </si>
  <si>
    <t>IF YOU ARE PAYING WAGES OF FEES USE THE Wages or Fees Worksheet</t>
  </si>
  <si>
    <t>Performer 1</t>
  </si>
  <si>
    <t>Performer 2</t>
  </si>
  <si>
    <t>Performer 3</t>
  </si>
  <si>
    <t>Performer 4</t>
  </si>
  <si>
    <t>Performer 5</t>
  </si>
  <si>
    <t>Performer 6</t>
  </si>
  <si>
    <t>Performer 7</t>
  </si>
  <si>
    <t>Performer 8</t>
  </si>
  <si>
    <t>Performer 9</t>
  </si>
  <si>
    <t>Performer 10</t>
  </si>
  <si>
    <t>Stage manager</t>
  </si>
  <si>
    <t>TOTAL NUMBER OF SHARES</t>
  </si>
  <si>
    <t>Place the number of shares next to each role</t>
  </si>
  <si>
    <t>The number of shares often relates to the time spent on the project. So for example the director may receive the same as an actor but a lighting designer may only receive a half share</t>
  </si>
  <si>
    <t>STEP ONE</t>
  </si>
  <si>
    <t>Total Number of Creative Shares</t>
  </si>
  <si>
    <t>Some of the Expenses auto fill</t>
  </si>
  <si>
    <t>Total Number of Technical Shares</t>
  </si>
  <si>
    <t>Producer</t>
  </si>
  <si>
    <t xml:space="preserve">The greater the number of shares the lower the value of each share. </t>
  </si>
  <si>
    <t>Marketing/Publicity</t>
  </si>
  <si>
    <t>Total Number of Admin Shares</t>
  </si>
  <si>
    <t>Admin Wages</t>
  </si>
  <si>
    <t>Producer/Marketing</t>
  </si>
  <si>
    <t>TOTAL ADMIN</t>
  </si>
  <si>
    <t>PROFIT or (LOSS)</t>
  </si>
  <si>
    <t>Performer Shares</t>
  </si>
  <si>
    <t>Creative Shares</t>
  </si>
  <si>
    <t>Technical Shares</t>
  </si>
  <si>
    <t>Admin Shares</t>
  </si>
  <si>
    <t>Catering/Hospitality</t>
  </si>
  <si>
    <t>Royalties to the Writer</t>
  </si>
  <si>
    <t>Assumes a 10% royalty to the Writer</t>
  </si>
  <si>
    <t>Will you be providing any food or drinks for rehearsals or 1st night?</t>
  </si>
  <si>
    <t>If you are doing a profit share this will be how much may be available at the end of the season</t>
  </si>
  <si>
    <t>IF YOU ARE DOING A PROFIT SHARE USE THE PROFIT SHARE WORKSHEET</t>
  </si>
  <si>
    <t>We suggest you put in the amount that each performer will receive for the rehearsal period and the Performance/Development period</t>
  </si>
  <si>
    <t>Performance/Development</t>
  </si>
  <si>
    <t>A Set and Costume Designer (i.e. someone doing both) would receive half of the directors fee</t>
  </si>
  <si>
    <t>The Lighting and Sound designer would each receive half of the Designers Fee</t>
  </si>
  <si>
    <t>On a profit share all participants agree to share any profit after costs</t>
  </si>
  <si>
    <t>You may also wish to guarantee a fee for their involvement</t>
  </si>
  <si>
    <t>Total number of Performer shares</t>
  </si>
  <si>
    <t>Notes to completing the Budget</t>
  </si>
  <si>
    <t>The sheet automatically calculates subtotals or anything with a coloured highlight</t>
  </si>
  <si>
    <t xml:space="preserve">The Box Office assumption is based on what we think will be achievable with some marketing (around75 people per show) </t>
  </si>
  <si>
    <t>A gift is where there is no expectation of anything in return</t>
  </si>
  <si>
    <t>Fundraising is where someone receives something in return for their money</t>
  </si>
  <si>
    <t>Remember, unless you are a registered charity no donation will be tax-deductible unless it is through the Australian cultural fund</t>
  </si>
  <si>
    <t>YOU DO NOT HAVE TO PUT SOMETHING IN EVERY LINE  - Each line is there to prompt you as to whether your project  will incur this kind of expense</t>
  </si>
  <si>
    <t>Remember your networks will be your first audience</t>
  </si>
  <si>
    <t>STEP ONE-  SAVE THE FILE</t>
  </si>
  <si>
    <t>Save this template to your computer as CELCIUS BUDGET &amp; your project name</t>
  </si>
  <si>
    <t>STEP TWO - Decide if you are going to pay people a wage/fee or going to do a profit share.</t>
  </si>
  <si>
    <t>STEP THREE - Other Income you will bring to the project</t>
  </si>
  <si>
    <t>STEP FOUR - YOUR EXPENSES</t>
  </si>
  <si>
    <t>STEP FIVE-  CHECK YOU HAVE A SURPLUS</t>
  </si>
  <si>
    <t>Check that you have a surplus (figure should be blacK)</t>
  </si>
  <si>
    <t>If you don’t have a surplus then check to see if you can save any money on your expenses OR what other forms of income could you bring to the project</t>
  </si>
  <si>
    <t>Dont forget to hit save after each step</t>
  </si>
  <si>
    <t xml:space="preserve">STEP FIVE-  DO A FINAL CHECK </t>
  </si>
  <si>
    <t xml:space="preserve">Hit Save </t>
  </si>
  <si>
    <t>then Submit</t>
  </si>
  <si>
    <t xml:space="preserve">Value of each Share </t>
  </si>
  <si>
    <t>Surplus</t>
  </si>
  <si>
    <t>Projected Super</t>
  </si>
  <si>
    <t>Projected W/c</t>
  </si>
  <si>
    <t>DON’T FORGET to pay yourself as producer!</t>
  </si>
  <si>
    <t>You may wish to pay someone to take care of the marketing</t>
  </si>
  <si>
    <r>
      <rPr>
        <b/>
        <sz val="14"/>
        <color theme="1"/>
        <rFont val="Arial"/>
        <family val="2"/>
      </rPr>
      <t>YOU DO NOT HAVE TO PUT SOMETHING IN EVERY LINE</t>
    </r>
    <r>
      <rPr>
        <sz val="14"/>
        <color theme="1"/>
        <rFont val="Arial"/>
        <family val="2"/>
      </rPr>
      <t xml:space="preserve">  - Each line is there to prompt you as to whether your project can generate this income or will incur this kind of expense</t>
    </r>
  </si>
  <si>
    <t>DO NOT TYPE INTO ANY CELL THAT IS COLOURED</t>
  </si>
  <si>
    <t>Your budget must at least break even i.e. income must equal or be greater than expenses.</t>
  </si>
  <si>
    <t>TOTAL TECHNICAL STAFF</t>
  </si>
  <si>
    <t>HotHouse staff will operate lights and sound</t>
  </si>
  <si>
    <t>USE THIS WORKSHEET IF YOU ARE PAYING PEOPLE A WAGE OR A FEE</t>
  </si>
  <si>
    <t>We understand that it is unlikely that you will be able to afford to pay the full rate</t>
  </si>
  <si>
    <t>Assumes 3 performances with an average ticket price of $25 and 47% capacity (228 Tickets)  60% split</t>
  </si>
  <si>
    <t>Grant awarded to the successful group</t>
  </si>
  <si>
    <t>HotHouse retains the Box office</t>
  </si>
  <si>
    <t>IF YOU ARE DOING A PROFIT SHARE USE THIS WORKSHEET</t>
  </si>
  <si>
    <t>Any Cell in colour will auto fill</t>
  </si>
  <si>
    <t>You can type into the notes column if you wish to explain something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</si>
</sst>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3" fillId="2" borderId="0" xfId="0" applyFont="1" applyFill="1" applyAlignment="1">
      <alignment wrapText="1"/>
    </xf>
    <xf numFmtId="44" fontId="5" fillId="0" borderId="0" xfId="1" applyFont="1"/>
    <xf numFmtId="44" fontId="3" fillId="0" borderId="0" xfId="1" applyFont="1"/>
    <xf numFmtId="0" fontId="4" fillId="2" borderId="0" xfId="0" applyFont="1" applyFill="1" applyAlignment="1">
      <alignment horizontal="right"/>
    </xf>
    <xf numFmtId="44" fontId="4" fillId="2" borderId="0" xfId="1" applyFont="1" applyFill="1"/>
    <xf numFmtId="44" fontId="4" fillId="0" borderId="0" xfId="1" applyFont="1"/>
    <xf numFmtId="0" fontId="6" fillId="3" borderId="0" xfId="0" applyFont="1" applyFill="1"/>
    <xf numFmtId="44" fontId="6" fillId="3" borderId="0" xfId="1" applyFont="1" applyFill="1"/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44" fontId="3" fillId="4" borderId="0" xfId="1" applyFont="1" applyFill="1"/>
    <xf numFmtId="0" fontId="3" fillId="7" borderId="0" xfId="0" applyFont="1" applyFill="1"/>
    <xf numFmtId="0" fontId="3" fillId="6" borderId="0" xfId="0" applyFont="1" applyFill="1"/>
    <xf numFmtId="44" fontId="3" fillId="8" borderId="0" xfId="1" applyFont="1" applyFill="1"/>
    <xf numFmtId="0" fontId="8" fillId="0" borderId="0" xfId="0" applyFont="1"/>
    <xf numFmtId="0" fontId="3" fillId="0" borderId="0" xfId="0" applyFont="1" applyFill="1" applyAlignment="1">
      <alignment horizontal="right"/>
    </xf>
    <xf numFmtId="44" fontId="3" fillId="0" borderId="0" xfId="1" applyFont="1" applyFill="1"/>
    <xf numFmtId="0" fontId="3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44" fontId="4" fillId="5" borderId="0" xfId="1" applyFont="1" applyFill="1"/>
    <xf numFmtId="0" fontId="4" fillId="5" borderId="0" xfId="0" applyFont="1" applyFill="1" applyAlignment="1">
      <alignment wrapText="1"/>
    </xf>
    <xf numFmtId="0" fontId="3" fillId="0" borderId="0" xfId="0" applyFont="1" applyFill="1"/>
    <xf numFmtId="0" fontId="4" fillId="2" borderId="0" xfId="0" applyFont="1" applyFill="1"/>
    <xf numFmtId="0" fontId="4" fillId="6" borderId="0" xfId="0" applyFont="1" applyFill="1"/>
    <xf numFmtId="0" fontId="3" fillId="3" borderId="0" xfId="0" applyFont="1" applyFill="1"/>
    <xf numFmtId="0" fontId="4" fillId="3" borderId="0" xfId="0" applyFont="1" applyFill="1"/>
    <xf numFmtId="44" fontId="4" fillId="3" borderId="0" xfId="1" applyFont="1" applyFill="1"/>
    <xf numFmtId="0" fontId="4" fillId="3" borderId="0" xfId="0" applyFont="1" applyFill="1" applyAlignment="1">
      <alignment wrapText="1"/>
    </xf>
    <xf numFmtId="0" fontId="2" fillId="3" borderId="0" xfId="0" applyFont="1" applyFill="1"/>
    <xf numFmtId="0" fontId="4" fillId="2" borderId="0" xfId="0" applyFont="1" applyFill="1" applyAlignment="1">
      <alignment wrapText="1"/>
    </xf>
    <xf numFmtId="0" fontId="0" fillId="9" borderId="0" xfId="0" applyFill="1"/>
    <xf numFmtId="0" fontId="8" fillId="3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10" fillId="0" borderId="0" xfId="0" applyFont="1" applyAlignment="1">
      <alignment wrapText="1"/>
    </xf>
    <xf numFmtId="44" fontId="0" fillId="9" borderId="0" xfId="1" applyFont="1" applyFill="1"/>
    <xf numFmtId="44" fontId="3" fillId="0" borderId="0" xfId="0" applyNumberFormat="1" applyFont="1"/>
    <xf numFmtId="44" fontId="2" fillId="3" borderId="0" xfId="1" applyFont="1" applyFill="1"/>
    <xf numFmtId="0" fontId="6" fillId="0" borderId="0" xfId="0" applyFont="1" applyAlignment="1">
      <alignment wrapText="1"/>
    </xf>
    <xf numFmtId="44" fontId="3" fillId="9" borderId="0" xfId="0" applyNumberFormat="1" applyFont="1" applyFill="1"/>
    <xf numFmtId="0" fontId="3" fillId="9" borderId="0" xfId="0" applyFont="1" applyFill="1"/>
    <xf numFmtId="44" fontId="4" fillId="6" borderId="0" xfId="1" applyFont="1" applyFill="1"/>
    <xf numFmtId="0" fontId="9" fillId="6" borderId="0" xfId="0" applyFont="1" applyFill="1"/>
    <xf numFmtId="0" fontId="3" fillId="10" borderId="0" xfId="0" applyFont="1" applyFill="1"/>
    <xf numFmtId="0" fontId="4" fillId="10" borderId="0" xfId="0" applyFont="1" applyFill="1"/>
    <xf numFmtId="44" fontId="3" fillId="9" borderId="0" xfId="1" applyFont="1" applyFill="1"/>
    <xf numFmtId="0" fontId="5" fillId="7" borderId="0" xfId="0" applyFont="1" applyFill="1"/>
    <xf numFmtId="0" fontId="11" fillId="7" borderId="0" xfId="0" applyFont="1" applyFill="1"/>
    <xf numFmtId="0" fontId="9" fillId="0" borderId="0" xfId="0" applyFont="1"/>
    <xf numFmtId="0" fontId="7" fillId="7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Huxley" id="{A4370B43-D512-8444-94D1-AA8C9E86D0E9}" userId="S::generalmanager@hothousetheatre.com.au::22d4f5d8-4125-4fe9-aa1c-ed4b2443ec1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8" dT="2019-04-12T00:51:36.81" personId="{A4370B43-D512-8444-94D1-AA8C9E86D0E9}" id="{8A39DD19-F155-CB4D-B7E9-68B07921B91C}">
    <text>This person is responsbile for the running of the show</text>
  </threadedComment>
  <threadedComment ref="A49" dT="2019-04-12T00:51:57.30" personId="{A4370B43-D512-8444-94D1-AA8C9E86D0E9}" id="{95117DA3-CB96-5147-B1E4-062F3B328A6C}">
    <text>This person is responsbile for the coordination of the physical elements of the production (Set/Costume Etc)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8142-DD53-EA4A-BF3B-42AE1548BBED}">
  <dimension ref="A1:A36"/>
  <sheetViews>
    <sheetView workbookViewId="0">
      <selection activeCell="A10" sqref="A10"/>
    </sheetView>
  </sheetViews>
  <sheetFormatPr baseColWidth="10" defaultRowHeight="16" x14ac:dyDescent="0.2"/>
  <cols>
    <col min="1" max="1" width="114.6640625" style="2" customWidth="1"/>
    <col min="2" max="16384" width="10.83203125" style="1"/>
  </cols>
  <sheetData>
    <row r="1" spans="1:1" ht="24" x14ac:dyDescent="0.25">
      <c r="A1" s="41" t="s">
        <v>138</v>
      </c>
    </row>
    <row r="2" spans="1:1" s="16" customFormat="1" ht="38" x14ac:dyDescent="0.2">
      <c r="A2" s="56" t="s">
        <v>164</v>
      </c>
    </row>
    <row r="3" spans="1:1" s="16" customFormat="1" ht="19" x14ac:dyDescent="0.2">
      <c r="A3" s="15" t="s">
        <v>139</v>
      </c>
    </row>
    <row r="4" spans="1:1" s="16" customFormat="1" ht="19" x14ac:dyDescent="0.2">
      <c r="A4" s="15" t="s">
        <v>166</v>
      </c>
    </row>
    <row r="5" spans="1:1" s="16" customFormat="1" ht="19" x14ac:dyDescent="0.2">
      <c r="A5" s="15" t="s">
        <v>18</v>
      </c>
    </row>
    <row r="6" spans="1:1" s="16" customFormat="1" ht="19" x14ac:dyDescent="0.2">
      <c r="A6" s="45" t="s">
        <v>165</v>
      </c>
    </row>
    <row r="7" spans="1:1" s="16" customFormat="1" ht="18" x14ac:dyDescent="0.2">
      <c r="A7" s="15"/>
    </row>
    <row r="8" spans="1:1" s="16" customFormat="1" ht="19" x14ac:dyDescent="0.2">
      <c r="A8" s="40" t="s">
        <v>146</v>
      </c>
    </row>
    <row r="9" spans="1:1" s="16" customFormat="1" ht="19" x14ac:dyDescent="0.2">
      <c r="A9" s="15" t="s">
        <v>147</v>
      </c>
    </row>
    <row r="10" spans="1:1" s="16" customFormat="1" ht="19" x14ac:dyDescent="0.2">
      <c r="A10" s="15" t="s">
        <v>154</v>
      </c>
    </row>
    <row r="11" spans="1:1" s="16" customFormat="1" ht="18" x14ac:dyDescent="0.2">
      <c r="A11" s="15"/>
    </row>
    <row r="12" spans="1:1" s="16" customFormat="1" ht="19" x14ac:dyDescent="0.2">
      <c r="A12" s="40" t="s">
        <v>148</v>
      </c>
    </row>
    <row r="13" spans="1:1" s="16" customFormat="1" ht="19" x14ac:dyDescent="0.2">
      <c r="A13" s="15" t="s">
        <v>57</v>
      </c>
    </row>
    <row r="14" spans="1:1" s="16" customFormat="1" ht="18" x14ac:dyDescent="0.2">
      <c r="A14" s="15"/>
    </row>
    <row r="15" spans="1:1" s="16" customFormat="1" ht="19" x14ac:dyDescent="0.2">
      <c r="A15" s="40" t="s">
        <v>149</v>
      </c>
    </row>
    <row r="16" spans="1:1" s="16" customFormat="1" ht="19" x14ac:dyDescent="0.2">
      <c r="A16" s="15" t="s">
        <v>17</v>
      </c>
    </row>
    <row r="17" spans="1:1" s="16" customFormat="1" ht="38" x14ac:dyDescent="0.2">
      <c r="A17" s="15" t="s">
        <v>140</v>
      </c>
    </row>
    <row r="18" spans="1:1" s="16" customFormat="1" ht="19" x14ac:dyDescent="0.2">
      <c r="A18" s="15" t="s">
        <v>20</v>
      </c>
    </row>
    <row r="19" spans="1:1" s="16" customFormat="1" ht="19" x14ac:dyDescent="0.2">
      <c r="A19" s="15" t="s">
        <v>141</v>
      </c>
    </row>
    <row r="20" spans="1:1" s="16" customFormat="1" ht="19" x14ac:dyDescent="0.2">
      <c r="A20" s="15" t="s">
        <v>142</v>
      </c>
    </row>
    <row r="21" spans="1:1" s="16" customFormat="1" ht="38" x14ac:dyDescent="0.2">
      <c r="A21" s="15" t="s">
        <v>143</v>
      </c>
    </row>
    <row r="22" spans="1:1" ht="19" x14ac:dyDescent="0.2">
      <c r="A22" s="15" t="s">
        <v>176</v>
      </c>
    </row>
    <row r="23" spans="1:1" ht="18" x14ac:dyDescent="0.2">
      <c r="A23" s="15"/>
    </row>
    <row r="24" spans="1:1" ht="19" x14ac:dyDescent="0.2">
      <c r="A24" s="40" t="s">
        <v>150</v>
      </c>
    </row>
    <row r="25" spans="1:1" ht="19" x14ac:dyDescent="0.2">
      <c r="A25" s="15" t="s">
        <v>111</v>
      </c>
    </row>
    <row r="26" spans="1:1" ht="38" x14ac:dyDescent="0.2">
      <c r="A26" s="15" t="s">
        <v>144</v>
      </c>
    </row>
    <row r="27" spans="1:1" ht="19" x14ac:dyDescent="0.2">
      <c r="A27" s="15" t="s">
        <v>176</v>
      </c>
    </row>
    <row r="28" spans="1:1" ht="18" x14ac:dyDescent="0.2">
      <c r="A28" s="15"/>
    </row>
    <row r="29" spans="1:1" ht="19" x14ac:dyDescent="0.2">
      <c r="A29" s="40" t="s">
        <v>151</v>
      </c>
    </row>
    <row r="30" spans="1:1" ht="19" x14ac:dyDescent="0.2">
      <c r="A30" s="15" t="s">
        <v>152</v>
      </c>
    </row>
    <row r="31" spans="1:1" ht="38" x14ac:dyDescent="0.2">
      <c r="A31" s="15" t="s">
        <v>153</v>
      </c>
    </row>
    <row r="32" spans="1:1" ht="18" x14ac:dyDescent="0.2">
      <c r="A32" s="15"/>
    </row>
    <row r="33" spans="1:1" ht="18" x14ac:dyDescent="0.2">
      <c r="A33" s="15"/>
    </row>
    <row r="34" spans="1:1" ht="19" x14ac:dyDescent="0.2">
      <c r="A34" s="40" t="s">
        <v>155</v>
      </c>
    </row>
    <row r="35" spans="1:1" ht="19" x14ac:dyDescent="0.2">
      <c r="A35" s="15" t="s">
        <v>156</v>
      </c>
    </row>
    <row r="36" spans="1:1" ht="19" x14ac:dyDescent="0.2">
      <c r="A36" s="15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5122-39CB-A847-9F00-44965212D644}">
  <sheetPr>
    <tabColor theme="5" tint="0.39997558519241921"/>
  </sheetPr>
  <dimension ref="A1:E61"/>
  <sheetViews>
    <sheetView workbookViewId="0">
      <selection activeCell="E53" sqref="E53"/>
    </sheetView>
  </sheetViews>
  <sheetFormatPr baseColWidth="10" defaultRowHeight="16" x14ac:dyDescent="0.2"/>
  <cols>
    <col min="1" max="1" width="20.1640625" style="1" customWidth="1"/>
    <col min="2" max="2" width="18.1640625" style="1" customWidth="1"/>
    <col min="3" max="3" width="25.1640625" style="1" customWidth="1"/>
    <col min="4" max="4" width="21" style="1" customWidth="1"/>
    <col min="5" max="5" width="17.1640625" style="1" customWidth="1"/>
    <col min="6" max="16384" width="10.83203125" style="1"/>
  </cols>
  <sheetData>
    <row r="1" spans="1:5" ht="20" x14ac:dyDescent="0.2">
      <c r="A1" s="53" t="s">
        <v>169</v>
      </c>
      <c r="B1" s="54"/>
      <c r="C1" s="54"/>
      <c r="D1" s="54"/>
      <c r="E1" s="18"/>
    </row>
    <row r="2" spans="1:5" x14ac:dyDescent="0.2">
      <c r="A2" s="18" t="s">
        <v>130</v>
      </c>
      <c r="B2" s="18"/>
      <c r="C2" s="18"/>
      <c r="D2" s="18"/>
      <c r="E2" s="18"/>
    </row>
    <row r="3" spans="1:5" x14ac:dyDescent="0.2">
      <c r="A3" s="29"/>
      <c r="B3" s="29"/>
      <c r="C3" s="29"/>
    </row>
    <row r="4" spans="1:5" x14ac:dyDescent="0.2">
      <c r="A4" s="3" t="s">
        <v>43</v>
      </c>
    </row>
    <row r="5" spans="1:5" x14ac:dyDescent="0.2">
      <c r="A5" s="1" t="s">
        <v>55</v>
      </c>
    </row>
    <row r="6" spans="1:5" x14ac:dyDescent="0.2">
      <c r="A6" s="3"/>
    </row>
    <row r="7" spans="1:5" x14ac:dyDescent="0.2">
      <c r="A7" s="3"/>
    </row>
    <row r="8" spans="1:5" x14ac:dyDescent="0.2">
      <c r="A8" s="51"/>
      <c r="B8" s="50"/>
      <c r="C8" s="50"/>
      <c r="D8" s="50"/>
    </row>
    <row r="9" spans="1:5" x14ac:dyDescent="0.2">
      <c r="A9" s="3" t="s">
        <v>56</v>
      </c>
    </row>
    <row r="10" spans="1:5" x14ac:dyDescent="0.2">
      <c r="A10" s="1" t="s">
        <v>44</v>
      </c>
    </row>
    <row r="11" spans="1:5" x14ac:dyDescent="0.2">
      <c r="A11" s="1" t="s">
        <v>45</v>
      </c>
    </row>
    <row r="12" spans="1:5" x14ac:dyDescent="0.2">
      <c r="A12" s="3" t="s">
        <v>170</v>
      </c>
    </row>
    <row r="13" spans="1:5" x14ac:dyDescent="0.2">
      <c r="A13" s="1" t="s">
        <v>131</v>
      </c>
    </row>
    <row r="16" spans="1:5" x14ac:dyDescent="0.2">
      <c r="B16" s="55" t="s">
        <v>46</v>
      </c>
      <c r="C16" s="55" t="s">
        <v>132</v>
      </c>
      <c r="D16" s="21" t="s">
        <v>41</v>
      </c>
    </row>
    <row r="17" spans="1:4" x14ac:dyDescent="0.2">
      <c r="A17" s="21" t="s">
        <v>95</v>
      </c>
      <c r="B17" s="8"/>
      <c r="C17" s="8"/>
      <c r="D17" s="20">
        <f>SUM(B17:C17)</f>
        <v>0</v>
      </c>
    </row>
    <row r="18" spans="1:4" x14ac:dyDescent="0.2">
      <c r="A18" s="21" t="s">
        <v>96</v>
      </c>
      <c r="B18" s="8"/>
      <c r="C18" s="8"/>
      <c r="D18" s="20">
        <f t="shared" ref="D18:D26" si="0">SUM(B18:C18)</f>
        <v>0</v>
      </c>
    </row>
    <row r="19" spans="1:4" x14ac:dyDescent="0.2">
      <c r="A19" s="21" t="s">
        <v>97</v>
      </c>
      <c r="B19" s="8"/>
      <c r="C19" s="8"/>
      <c r="D19" s="20">
        <f t="shared" si="0"/>
        <v>0</v>
      </c>
    </row>
    <row r="20" spans="1:4" x14ac:dyDescent="0.2">
      <c r="A20" s="21" t="s">
        <v>98</v>
      </c>
      <c r="B20" s="8"/>
      <c r="C20" s="8"/>
      <c r="D20" s="20">
        <f t="shared" si="0"/>
        <v>0</v>
      </c>
    </row>
    <row r="21" spans="1:4" x14ac:dyDescent="0.2">
      <c r="A21" s="21" t="s">
        <v>99</v>
      </c>
      <c r="B21" s="8"/>
      <c r="C21" s="8"/>
      <c r="D21" s="20">
        <f t="shared" si="0"/>
        <v>0</v>
      </c>
    </row>
    <row r="22" spans="1:4" x14ac:dyDescent="0.2">
      <c r="A22" s="21" t="s">
        <v>100</v>
      </c>
      <c r="B22" s="8"/>
      <c r="C22" s="8"/>
      <c r="D22" s="20">
        <f t="shared" si="0"/>
        <v>0</v>
      </c>
    </row>
    <row r="23" spans="1:4" x14ac:dyDescent="0.2">
      <c r="A23" s="21" t="s">
        <v>101</v>
      </c>
      <c r="B23" s="8"/>
      <c r="C23" s="8"/>
      <c r="D23" s="20">
        <f t="shared" si="0"/>
        <v>0</v>
      </c>
    </row>
    <row r="24" spans="1:4" x14ac:dyDescent="0.2">
      <c r="A24" s="21" t="s">
        <v>102</v>
      </c>
      <c r="B24" s="8"/>
      <c r="C24" s="8"/>
      <c r="D24" s="20">
        <f t="shared" si="0"/>
        <v>0</v>
      </c>
    </row>
    <row r="25" spans="1:4" x14ac:dyDescent="0.2">
      <c r="A25" s="21" t="s">
        <v>103</v>
      </c>
      <c r="B25" s="8"/>
      <c r="C25" s="8"/>
      <c r="D25" s="20">
        <f t="shared" si="0"/>
        <v>0</v>
      </c>
    </row>
    <row r="26" spans="1:4" x14ac:dyDescent="0.2">
      <c r="A26" s="21" t="s">
        <v>104</v>
      </c>
      <c r="B26" s="8"/>
      <c r="C26" s="8"/>
      <c r="D26" s="20">
        <f t="shared" si="0"/>
        <v>0</v>
      </c>
    </row>
    <row r="27" spans="1:4" x14ac:dyDescent="0.2">
      <c r="A27" s="49" t="s">
        <v>49</v>
      </c>
      <c r="B27" s="31"/>
      <c r="C27" s="31"/>
      <c r="D27" s="48">
        <f>SUM(D17:D26)</f>
        <v>0</v>
      </c>
    </row>
    <row r="28" spans="1:4" x14ac:dyDescent="0.2">
      <c r="A28" s="29"/>
      <c r="B28" s="29"/>
      <c r="C28" s="29"/>
      <c r="D28" s="29"/>
    </row>
    <row r="29" spans="1:4" x14ac:dyDescent="0.2">
      <c r="A29" s="50"/>
      <c r="B29" s="50"/>
      <c r="C29" s="50"/>
      <c r="D29" s="50"/>
    </row>
    <row r="30" spans="1:4" x14ac:dyDescent="0.2">
      <c r="A30" s="1" t="s">
        <v>47</v>
      </c>
    </row>
    <row r="31" spans="1:4" x14ac:dyDescent="0.2">
      <c r="A31" s="1" t="s">
        <v>133</v>
      </c>
    </row>
    <row r="32" spans="1:4" x14ac:dyDescent="0.2">
      <c r="A32" s="1" t="s">
        <v>134</v>
      </c>
    </row>
    <row r="33" spans="1:4" x14ac:dyDescent="0.2">
      <c r="A33" s="1" t="s">
        <v>54</v>
      </c>
    </row>
    <row r="34" spans="1:4" x14ac:dyDescent="0.2">
      <c r="A34" s="21"/>
      <c r="B34" s="3" t="s">
        <v>42</v>
      </c>
    </row>
    <row r="35" spans="1:4" x14ac:dyDescent="0.2">
      <c r="A35" s="21" t="s">
        <v>36</v>
      </c>
      <c r="B35" s="8"/>
    </row>
    <row r="36" spans="1:4" x14ac:dyDescent="0.2">
      <c r="A36" s="21" t="s">
        <v>37</v>
      </c>
      <c r="B36" s="8"/>
    </row>
    <row r="37" spans="1:4" x14ac:dyDescent="0.2">
      <c r="A37" s="21" t="s">
        <v>38</v>
      </c>
      <c r="B37" s="8"/>
    </row>
    <row r="38" spans="1:4" x14ac:dyDescent="0.2">
      <c r="A38" s="21" t="s">
        <v>39</v>
      </c>
      <c r="B38" s="8"/>
    </row>
    <row r="39" spans="1:4" x14ac:dyDescent="0.2">
      <c r="A39" s="21" t="s">
        <v>40</v>
      </c>
      <c r="B39" s="8"/>
    </row>
    <row r="40" spans="1:4" x14ac:dyDescent="0.2">
      <c r="A40" s="31" t="s">
        <v>48</v>
      </c>
      <c r="B40" s="48">
        <f>SUM(B35:B39)</f>
        <v>0</v>
      </c>
      <c r="C40" s="29"/>
      <c r="D40" s="29"/>
    </row>
    <row r="42" spans="1:4" x14ac:dyDescent="0.2">
      <c r="A42" s="50"/>
      <c r="B42" s="50"/>
      <c r="C42" s="50"/>
      <c r="D42" s="50"/>
    </row>
    <row r="43" spans="1:4" x14ac:dyDescent="0.2">
      <c r="A43" s="1" t="s">
        <v>52</v>
      </c>
    </row>
    <row r="44" spans="1:4" x14ac:dyDescent="0.2">
      <c r="A44" s="1" t="s">
        <v>53</v>
      </c>
    </row>
    <row r="45" spans="1:4" x14ac:dyDescent="0.2">
      <c r="A45" s="1" t="s">
        <v>168</v>
      </c>
    </row>
    <row r="47" spans="1:4" x14ac:dyDescent="0.2">
      <c r="B47" s="55" t="s">
        <v>46</v>
      </c>
      <c r="C47" s="55" t="s">
        <v>132</v>
      </c>
    </row>
    <row r="48" spans="1:4" x14ac:dyDescent="0.2">
      <c r="A48" s="21" t="s">
        <v>50</v>
      </c>
      <c r="B48" s="8"/>
      <c r="C48" s="8"/>
      <c r="D48" s="8">
        <f>SUM(B48:C48)</f>
        <v>0</v>
      </c>
    </row>
    <row r="49" spans="1:4" x14ac:dyDescent="0.2">
      <c r="A49" s="21" t="s">
        <v>51</v>
      </c>
      <c r="B49" s="8"/>
      <c r="C49" s="8"/>
      <c r="D49" s="8">
        <f>SUM(B49:C49)</f>
        <v>0</v>
      </c>
    </row>
    <row r="50" spans="1:4" x14ac:dyDescent="0.2">
      <c r="A50" s="31" t="s">
        <v>167</v>
      </c>
      <c r="B50" s="31"/>
      <c r="C50" s="31"/>
      <c r="D50" s="48">
        <f>SUM(B48:B49)</f>
        <v>0</v>
      </c>
    </row>
    <row r="52" spans="1:4" x14ac:dyDescent="0.2">
      <c r="A52" s="50"/>
      <c r="B52" s="50"/>
      <c r="C52" s="50"/>
      <c r="D52" s="50"/>
    </row>
    <row r="53" spans="1:4" x14ac:dyDescent="0.2">
      <c r="A53" s="1" t="s">
        <v>162</v>
      </c>
    </row>
    <row r="54" spans="1:4" x14ac:dyDescent="0.2">
      <c r="A54" s="1" t="s">
        <v>163</v>
      </c>
    </row>
    <row r="56" spans="1:4" x14ac:dyDescent="0.2">
      <c r="B56" s="3" t="s">
        <v>42</v>
      </c>
    </row>
    <row r="57" spans="1:4" x14ac:dyDescent="0.2">
      <c r="A57" s="1" t="s">
        <v>113</v>
      </c>
    </row>
    <row r="58" spans="1:4" x14ac:dyDescent="0.2">
      <c r="A58" s="1" t="s">
        <v>58</v>
      </c>
    </row>
    <row r="59" spans="1:4" x14ac:dyDescent="0.2">
      <c r="A59" s="31" t="s">
        <v>119</v>
      </c>
      <c r="B59" s="48">
        <f>SUM(B51:B58)</f>
        <v>0</v>
      </c>
      <c r="C59" s="29"/>
      <c r="D59" s="29"/>
    </row>
    <row r="61" spans="1:4" x14ac:dyDescent="0.2">
      <c r="A61" s="50"/>
      <c r="B61" s="50"/>
      <c r="C61" s="50"/>
      <c r="D61" s="50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AE30-CBB3-FE44-9E23-28C1CF898693}">
  <sheetPr>
    <tabColor theme="8" tint="0.39997558519241921"/>
  </sheetPr>
  <dimension ref="A1:C125"/>
  <sheetViews>
    <sheetView workbookViewId="0">
      <selection activeCell="A6" sqref="A6"/>
    </sheetView>
  </sheetViews>
  <sheetFormatPr baseColWidth="10" defaultRowHeight="16" x14ac:dyDescent="0.2"/>
  <cols>
    <col min="1" max="1" width="34.1640625" style="1" customWidth="1"/>
    <col min="2" max="2" width="20.33203125" style="1" customWidth="1"/>
    <col min="3" max="3" width="25.1640625" style="1" customWidth="1"/>
    <col min="4" max="4" width="21" style="1" customWidth="1"/>
    <col min="5" max="5" width="17.1640625" style="1" customWidth="1"/>
    <col min="6" max="16384" width="10.83203125" style="1"/>
  </cols>
  <sheetData>
    <row r="1" spans="1:3" ht="20" x14ac:dyDescent="0.2">
      <c r="A1" s="53" t="s">
        <v>174</v>
      </c>
      <c r="B1" s="18"/>
      <c r="C1" s="18"/>
    </row>
    <row r="2" spans="1:3" x14ac:dyDescent="0.2">
      <c r="A2" s="1" t="s">
        <v>94</v>
      </c>
    </row>
    <row r="4" spans="1:3" x14ac:dyDescent="0.2">
      <c r="A4" s="3" t="s">
        <v>43</v>
      </c>
    </row>
    <row r="5" spans="1:3" x14ac:dyDescent="0.2">
      <c r="A5" s="1" t="s">
        <v>175</v>
      </c>
    </row>
    <row r="7" spans="1:3" x14ac:dyDescent="0.2">
      <c r="A7" s="1" t="s">
        <v>135</v>
      </c>
    </row>
    <row r="8" spans="1:3" x14ac:dyDescent="0.2">
      <c r="A8" s="1" t="s">
        <v>136</v>
      </c>
    </row>
    <row r="9" spans="1:3" x14ac:dyDescent="0.2">
      <c r="A9" s="1" t="s">
        <v>108</v>
      </c>
    </row>
    <row r="10" spans="1:3" x14ac:dyDescent="0.2">
      <c r="A10" s="1" t="s">
        <v>114</v>
      </c>
    </row>
    <row r="11" spans="1:3" x14ac:dyDescent="0.2">
      <c r="A11" s="3"/>
    </row>
    <row r="12" spans="1:3" ht="51" x14ac:dyDescent="0.2">
      <c r="A12" s="30" t="s">
        <v>109</v>
      </c>
      <c r="B12" s="37" t="s">
        <v>107</v>
      </c>
    </row>
    <row r="13" spans="1:3" x14ac:dyDescent="0.2">
      <c r="A13" s="1" t="s">
        <v>95</v>
      </c>
      <c r="C13" s="46" t="e">
        <f>B13*$B$48</f>
        <v>#DIV/0!</v>
      </c>
    </row>
    <row r="14" spans="1:3" x14ac:dyDescent="0.2">
      <c r="A14" s="1" t="s">
        <v>96</v>
      </c>
      <c r="C14" s="46" t="e">
        <f t="shared" ref="C14:C38" si="0">B14*$B$48</f>
        <v>#DIV/0!</v>
      </c>
    </row>
    <row r="15" spans="1:3" x14ac:dyDescent="0.2">
      <c r="A15" s="1" t="s">
        <v>97</v>
      </c>
      <c r="C15" s="46" t="e">
        <f t="shared" si="0"/>
        <v>#DIV/0!</v>
      </c>
    </row>
    <row r="16" spans="1:3" x14ac:dyDescent="0.2">
      <c r="A16" s="1" t="s">
        <v>98</v>
      </c>
      <c r="C16" s="46" t="e">
        <f t="shared" si="0"/>
        <v>#DIV/0!</v>
      </c>
    </row>
    <row r="17" spans="1:3" x14ac:dyDescent="0.2">
      <c r="A17" s="1" t="s">
        <v>99</v>
      </c>
      <c r="C17" s="46" t="e">
        <f t="shared" si="0"/>
        <v>#DIV/0!</v>
      </c>
    </row>
    <row r="18" spans="1:3" x14ac:dyDescent="0.2">
      <c r="A18" s="1" t="s">
        <v>100</v>
      </c>
      <c r="C18" s="46" t="e">
        <f t="shared" si="0"/>
        <v>#DIV/0!</v>
      </c>
    </row>
    <row r="19" spans="1:3" x14ac:dyDescent="0.2">
      <c r="A19" s="1" t="s">
        <v>101</v>
      </c>
      <c r="C19" s="46" t="e">
        <f t="shared" si="0"/>
        <v>#DIV/0!</v>
      </c>
    </row>
    <row r="20" spans="1:3" x14ac:dyDescent="0.2">
      <c r="A20" s="1" t="s">
        <v>102</v>
      </c>
      <c r="C20" s="46" t="e">
        <f t="shared" si="0"/>
        <v>#DIV/0!</v>
      </c>
    </row>
    <row r="21" spans="1:3" x14ac:dyDescent="0.2">
      <c r="A21" s="1" t="s">
        <v>103</v>
      </c>
      <c r="C21" s="46" t="e">
        <f t="shared" si="0"/>
        <v>#DIV/0!</v>
      </c>
    </row>
    <row r="22" spans="1:3" x14ac:dyDescent="0.2">
      <c r="A22" s="1" t="s">
        <v>104</v>
      </c>
      <c r="C22" s="46" t="e">
        <f t="shared" si="0"/>
        <v>#DIV/0!</v>
      </c>
    </row>
    <row r="23" spans="1:3" x14ac:dyDescent="0.2">
      <c r="A23" s="31" t="s">
        <v>137</v>
      </c>
      <c r="B23" s="31">
        <f>SUM(B13:B22)</f>
        <v>0</v>
      </c>
      <c r="C23" s="46"/>
    </row>
    <row r="24" spans="1:3" x14ac:dyDescent="0.2">
      <c r="C24" s="46" t="e">
        <f t="shared" si="0"/>
        <v>#DIV/0!</v>
      </c>
    </row>
    <row r="25" spans="1:3" x14ac:dyDescent="0.2">
      <c r="A25" s="29" t="s">
        <v>36</v>
      </c>
      <c r="C25" s="46" t="e">
        <f t="shared" si="0"/>
        <v>#DIV/0!</v>
      </c>
    </row>
    <row r="26" spans="1:3" x14ac:dyDescent="0.2">
      <c r="A26" s="29" t="s">
        <v>37</v>
      </c>
      <c r="C26" s="46" t="e">
        <f t="shared" si="0"/>
        <v>#DIV/0!</v>
      </c>
    </row>
    <row r="27" spans="1:3" x14ac:dyDescent="0.2">
      <c r="A27" s="29" t="s">
        <v>38</v>
      </c>
      <c r="C27" s="46" t="e">
        <f t="shared" si="0"/>
        <v>#DIV/0!</v>
      </c>
    </row>
    <row r="28" spans="1:3" x14ac:dyDescent="0.2">
      <c r="A28" s="29" t="s">
        <v>39</v>
      </c>
      <c r="C28" s="46" t="e">
        <f t="shared" si="0"/>
        <v>#DIV/0!</v>
      </c>
    </row>
    <row r="29" spans="1:3" x14ac:dyDescent="0.2">
      <c r="A29" s="29" t="s">
        <v>40</v>
      </c>
      <c r="C29" s="46" t="e">
        <f t="shared" si="0"/>
        <v>#DIV/0!</v>
      </c>
    </row>
    <row r="30" spans="1:3" x14ac:dyDescent="0.2">
      <c r="A30" s="31" t="s">
        <v>110</v>
      </c>
      <c r="B30" s="31">
        <f>SUM(B25:B29)</f>
        <v>0</v>
      </c>
      <c r="C30" s="46"/>
    </row>
    <row r="31" spans="1:3" x14ac:dyDescent="0.2">
      <c r="A31" s="29"/>
      <c r="C31" s="46" t="e">
        <f t="shared" si="0"/>
        <v>#DIV/0!</v>
      </c>
    </row>
    <row r="32" spans="1:3" x14ac:dyDescent="0.2">
      <c r="A32" s="29"/>
      <c r="C32" s="46" t="e">
        <f t="shared" si="0"/>
        <v>#DIV/0!</v>
      </c>
    </row>
    <row r="33" spans="1:3" x14ac:dyDescent="0.2">
      <c r="A33" s="1" t="s">
        <v>51</v>
      </c>
      <c r="C33" s="46" t="e">
        <f t="shared" si="0"/>
        <v>#DIV/0!</v>
      </c>
    </row>
    <row r="34" spans="1:3" x14ac:dyDescent="0.2">
      <c r="A34" s="1" t="s">
        <v>105</v>
      </c>
      <c r="C34" s="46" t="e">
        <f t="shared" si="0"/>
        <v>#DIV/0!</v>
      </c>
    </row>
    <row r="35" spans="1:3" x14ac:dyDescent="0.2">
      <c r="A35" s="31" t="s">
        <v>112</v>
      </c>
      <c r="B35" s="31">
        <f>SUM(B33:B34)</f>
        <v>0</v>
      </c>
      <c r="C35" s="46"/>
    </row>
    <row r="36" spans="1:3" x14ac:dyDescent="0.2">
      <c r="A36" s="3"/>
      <c r="C36" s="46" t="e">
        <f t="shared" si="0"/>
        <v>#DIV/0!</v>
      </c>
    </row>
    <row r="37" spans="1:3" x14ac:dyDescent="0.2">
      <c r="A37" s="1" t="s">
        <v>113</v>
      </c>
      <c r="C37" s="46" t="e">
        <f t="shared" si="0"/>
        <v>#DIV/0!</v>
      </c>
    </row>
    <row r="38" spans="1:3" x14ac:dyDescent="0.2">
      <c r="A38" s="1" t="s">
        <v>115</v>
      </c>
      <c r="C38" s="46" t="e">
        <f t="shared" si="0"/>
        <v>#DIV/0!</v>
      </c>
    </row>
    <row r="39" spans="1:3" x14ac:dyDescent="0.2">
      <c r="A39" s="31" t="s">
        <v>116</v>
      </c>
      <c r="B39" s="19">
        <f>SUM(B37:B38)</f>
        <v>0</v>
      </c>
      <c r="C39" s="46"/>
    </row>
    <row r="40" spans="1:3" x14ac:dyDescent="0.2">
      <c r="A40" s="3"/>
      <c r="C40" s="47"/>
    </row>
    <row r="41" spans="1:3" x14ac:dyDescent="0.2">
      <c r="A41" s="33" t="s">
        <v>106</v>
      </c>
      <c r="B41" s="32">
        <f>B39+B30+B23+B35</f>
        <v>0</v>
      </c>
      <c r="C41" s="47"/>
    </row>
    <row r="42" spans="1:3" x14ac:dyDescent="0.2">
      <c r="A42" s="3"/>
    </row>
    <row r="43" spans="1:3" x14ac:dyDescent="0.2">
      <c r="A43" s="3"/>
    </row>
    <row r="44" spans="1:3" x14ac:dyDescent="0.2">
      <c r="A44" s="3" t="s">
        <v>159</v>
      </c>
      <c r="B44" s="43">
        <f>PRODUCTIONS!B69</f>
        <v>10083.67</v>
      </c>
    </row>
    <row r="45" spans="1:3" x14ac:dyDescent="0.2">
      <c r="A45" s="3" t="s">
        <v>160</v>
      </c>
      <c r="B45" s="43">
        <f>B44-(B44/109.5*100)</f>
        <v>874.83894977168893</v>
      </c>
    </row>
    <row r="46" spans="1:3" x14ac:dyDescent="0.2">
      <c r="A46" s="3" t="s">
        <v>161</v>
      </c>
      <c r="B46" s="8">
        <f>(B44*0.014)</f>
        <v>141.17138</v>
      </c>
    </row>
    <row r="47" spans="1:3" x14ac:dyDescent="0.2">
      <c r="A47" s="3"/>
    </row>
    <row r="48" spans="1:3" customFormat="1" x14ac:dyDescent="0.2">
      <c r="A48" s="36" t="s">
        <v>158</v>
      </c>
      <c r="B48" s="44" t="e">
        <f>(B44-B45-B46)/B41</f>
        <v>#DIV/0!</v>
      </c>
    </row>
    <row r="49" spans="1:2" customFormat="1" x14ac:dyDescent="0.2"/>
    <row r="50" spans="1:2" customFormat="1" x14ac:dyDescent="0.2"/>
    <row r="51" spans="1:2" customFormat="1" x14ac:dyDescent="0.2"/>
    <row r="52" spans="1:2" customFormat="1" x14ac:dyDescent="0.2">
      <c r="A52" s="38" t="s">
        <v>121</v>
      </c>
      <c r="B52" s="42" t="e">
        <f>B23*B48</f>
        <v>#DIV/0!</v>
      </c>
    </row>
    <row r="53" spans="1:2" customFormat="1" x14ac:dyDescent="0.2">
      <c r="A53" s="38" t="s">
        <v>122</v>
      </c>
      <c r="B53" s="42" t="e">
        <f>B30*B48</f>
        <v>#DIV/0!</v>
      </c>
    </row>
    <row r="54" spans="1:2" customFormat="1" x14ac:dyDescent="0.2">
      <c r="A54" s="38" t="s">
        <v>123</v>
      </c>
      <c r="B54" s="42" t="e">
        <f>B35*B48</f>
        <v>#DIV/0!</v>
      </c>
    </row>
    <row r="55" spans="1:2" customFormat="1" x14ac:dyDescent="0.2">
      <c r="A55" s="38" t="s">
        <v>124</v>
      </c>
      <c r="B55" s="42" t="e">
        <f>B39*B48</f>
        <v>#DIV/0!</v>
      </c>
    </row>
    <row r="56" spans="1:2" customFormat="1" x14ac:dyDescent="0.2"/>
    <row r="57" spans="1:2" customFormat="1" x14ac:dyDescent="0.2"/>
    <row r="58" spans="1:2" customFormat="1" x14ac:dyDescent="0.2"/>
    <row r="59" spans="1:2" customFormat="1" x14ac:dyDescent="0.2"/>
    <row r="60" spans="1:2" customFormat="1" x14ac:dyDescent="0.2"/>
    <row r="61" spans="1:2" customFormat="1" x14ac:dyDescent="0.2"/>
    <row r="62" spans="1:2" customFormat="1" x14ac:dyDescent="0.2"/>
    <row r="63" spans="1:2" customFormat="1" x14ac:dyDescent="0.2"/>
    <row r="64" spans="1:2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B4A7-4883-534E-9AA8-0B2847886797}">
  <dimension ref="A1:C69"/>
  <sheetViews>
    <sheetView tabSelected="1" workbookViewId="0">
      <selection activeCell="C3" sqref="C3"/>
    </sheetView>
  </sheetViews>
  <sheetFormatPr baseColWidth="10" defaultRowHeight="16" x14ac:dyDescent="0.2"/>
  <cols>
    <col min="1" max="1" width="31.33203125" style="1" customWidth="1"/>
    <col min="2" max="2" width="30.1640625" style="8" customWidth="1"/>
    <col min="3" max="3" width="53" style="2" customWidth="1"/>
    <col min="4" max="16384" width="10.83203125" style="1"/>
  </cols>
  <sheetData>
    <row r="1" spans="1:3" ht="21" x14ac:dyDescent="0.2">
      <c r="A1" s="5" t="s">
        <v>0</v>
      </c>
      <c r="B1" s="7"/>
      <c r="C1" s="4" t="s">
        <v>2</v>
      </c>
    </row>
    <row r="2" spans="1:3" ht="34" x14ac:dyDescent="0.2">
      <c r="A2" s="1" t="s">
        <v>1</v>
      </c>
      <c r="B2" s="52">
        <f>(162*3*25*0.47)*0.6</f>
        <v>3426.2999999999997</v>
      </c>
      <c r="C2" s="2" t="s">
        <v>171</v>
      </c>
    </row>
    <row r="3" spans="1:3" ht="17" x14ac:dyDescent="0.2">
      <c r="A3" s="1" t="s">
        <v>15</v>
      </c>
      <c r="B3" s="52">
        <v>7000</v>
      </c>
      <c r="C3" s="2" t="s">
        <v>172</v>
      </c>
    </row>
    <row r="4" spans="1:3" x14ac:dyDescent="0.2">
      <c r="A4" s="9" t="s">
        <v>19</v>
      </c>
      <c r="B4" s="10">
        <f>SUM(B2:B3)</f>
        <v>10426.299999999999</v>
      </c>
      <c r="C4" s="6"/>
    </row>
    <row r="6" spans="1:3" x14ac:dyDescent="0.2">
      <c r="A6" s="3" t="s">
        <v>3</v>
      </c>
    </row>
    <row r="7" spans="1:3" ht="17" x14ac:dyDescent="0.2">
      <c r="A7" s="1" t="s">
        <v>5</v>
      </c>
      <c r="C7" s="2" t="s">
        <v>14</v>
      </c>
    </row>
    <row r="8" spans="1:3" ht="17" x14ac:dyDescent="0.2">
      <c r="A8" s="1" t="s">
        <v>6</v>
      </c>
      <c r="C8" s="2" t="s">
        <v>7</v>
      </c>
    </row>
    <row r="9" spans="1:3" ht="51" x14ac:dyDescent="0.2">
      <c r="A9" s="1" t="s">
        <v>16</v>
      </c>
      <c r="C9" s="2" t="s">
        <v>8</v>
      </c>
    </row>
    <row r="10" spans="1:3" ht="17" x14ac:dyDescent="0.2">
      <c r="A10" s="1" t="s">
        <v>76</v>
      </c>
      <c r="C10" s="2" t="s">
        <v>77</v>
      </c>
    </row>
    <row r="11" spans="1:3" ht="17" x14ac:dyDescent="0.2">
      <c r="A11" s="1" t="s">
        <v>9</v>
      </c>
      <c r="C11" s="2" t="s">
        <v>78</v>
      </c>
    </row>
    <row r="12" spans="1:3" ht="34" x14ac:dyDescent="0.2">
      <c r="A12" s="1" t="s">
        <v>10</v>
      </c>
      <c r="C12" s="2" t="s">
        <v>11</v>
      </c>
    </row>
    <row r="13" spans="1:3" ht="17" x14ac:dyDescent="0.2">
      <c r="A13" s="1" t="s">
        <v>12</v>
      </c>
      <c r="C13" s="2" t="s">
        <v>13</v>
      </c>
    </row>
    <row r="14" spans="1:3" x14ac:dyDescent="0.2">
      <c r="A14" s="9" t="s">
        <v>19</v>
      </c>
      <c r="B14" s="10">
        <f>SUM(B7:B13)</f>
        <v>0</v>
      </c>
      <c r="C14" s="6"/>
    </row>
    <row r="17" spans="1:3" ht="18" x14ac:dyDescent="0.2">
      <c r="A17" s="12" t="s">
        <v>21</v>
      </c>
      <c r="B17" s="13">
        <f>B14+B4</f>
        <v>10426.299999999999</v>
      </c>
      <c r="C17" s="14"/>
    </row>
    <row r="21" spans="1:3" x14ac:dyDescent="0.2">
      <c r="A21" s="3" t="s">
        <v>22</v>
      </c>
    </row>
    <row r="23" spans="1:3" ht="17" x14ac:dyDescent="0.2">
      <c r="A23" s="1" t="s">
        <v>34</v>
      </c>
      <c r="B23" s="17">
        <f>'WAGES OR FEE WORKSHEET'!D27</f>
        <v>0</v>
      </c>
      <c r="C23" s="2" t="s">
        <v>35</v>
      </c>
    </row>
    <row r="24" spans="1:3" x14ac:dyDescent="0.2">
      <c r="B24" s="23"/>
    </row>
    <row r="25" spans="1:3" ht="34" x14ac:dyDescent="0.2">
      <c r="A25" s="1" t="s">
        <v>23</v>
      </c>
      <c r="B25" s="17">
        <f>'WAGES OR FEE WORKSHEET'!B40</f>
        <v>0</v>
      </c>
      <c r="C25" s="2" t="s">
        <v>92</v>
      </c>
    </row>
    <row r="26" spans="1:3" x14ac:dyDescent="0.2">
      <c r="B26" s="23"/>
    </row>
    <row r="27" spans="1:3" ht="17" x14ac:dyDescent="0.2">
      <c r="A27" s="1" t="s">
        <v>25</v>
      </c>
      <c r="B27" s="17">
        <f>'WAGES OR FEE WORKSHEET'!D50</f>
        <v>0</v>
      </c>
      <c r="C27" s="2" t="s">
        <v>24</v>
      </c>
    </row>
    <row r="28" spans="1:3" x14ac:dyDescent="0.2">
      <c r="B28" s="23"/>
    </row>
    <row r="29" spans="1:3" ht="17" x14ac:dyDescent="0.2">
      <c r="A29" s="1" t="s">
        <v>117</v>
      </c>
      <c r="B29" s="17">
        <f>'WAGES OR FEE WORKSHEET'!B59</f>
        <v>0</v>
      </c>
      <c r="C29" s="2" t="s">
        <v>118</v>
      </c>
    </row>
    <row r="31" spans="1:3" x14ac:dyDescent="0.2">
      <c r="A31" s="26" t="s">
        <v>29</v>
      </c>
      <c r="B31" s="27">
        <f>SUM(B23:B27)</f>
        <v>0</v>
      </c>
      <c r="C31" s="28"/>
    </row>
    <row r="32" spans="1:3" x14ac:dyDescent="0.2">
      <c r="A32" s="22"/>
      <c r="B32" s="23"/>
      <c r="C32" s="24"/>
    </row>
    <row r="33" spans="1:3" ht="68" x14ac:dyDescent="0.2">
      <c r="A33" s="1" t="s">
        <v>26</v>
      </c>
      <c r="B33" s="17">
        <f>B31*0.014</f>
        <v>0</v>
      </c>
      <c r="C33" s="2" t="s">
        <v>28</v>
      </c>
    </row>
    <row r="35" spans="1:3" ht="51" x14ac:dyDescent="0.2">
      <c r="A35" s="1" t="s">
        <v>27</v>
      </c>
      <c r="B35" s="17">
        <f>B31*0.095</f>
        <v>0</v>
      </c>
      <c r="C35" s="2" t="s">
        <v>79</v>
      </c>
    </row>
    <row r="36" spans="1:3" x14ac:dyDescent="0.2">
      <c r="A36" s="26" t="s">
        <v>80</v>
      </c>
      <c r="B36" s="27">
        <f>SUM(B33:B35)</f>
        <v>0</v>
      </c>
      <c r="C36" s="28"/>
    </row>
    <row r="38" spans="1:3" x14ac:dyDescent="0.2">
      <c r="A38" s="3" t="s">
        <v>30</v>
      </c>
    </row>
    <row r="39" spans="1:3" ht="17" x14ac:dyDescent="0.2">
      <c r="A39" s="1" t="s">
        <v>126</v>
      </c>
      <c r="B39" s="17">
        <f>0.1*B2</f>
        <v>342.63</v>
      </c>
      <c r="C39" s="2" t="s">
        <v>127</v>
      </c>
    </row>
    <row r="40" spans="1:3" ht="17" x14ac:dyDescent="0.2">
      <c r="A40" s="1" t="s">
        <v>81</v>
      </c>
      <c r="C40" s="2" t="s">
        <v>72</v>
      </c>
    </row>
    <row r="41" spans="1:3" ht="34" x14ac:dyDescent="0.2">
      <c r="A41" s="1" t="s">
        <v>31</v>
      </c>
      <c r="C41" s="2" t="s">
        <v>82</v>
      </c>
    </row>
    <row r="42" spans="1:3" ht="34" x14ac:dyDescent="0.2">
      <c r="A42" s="1" t="s">
        <v>32</v>
      </c>
      <c r="C42" s="2" t="s">
        <v>82</v>
      </c>
    </row>
    <row r="43" spans="1:3" ht="34" x14ac:dyDescent="0.2">
      <c r="A43" s="1" t="s">
        <v>33</v>
      </c>
      <c r="C43" s="2" t="s">
        <v>82</v>
      </c>
    </row>
    <row r="44" spans="1:3" ht="34" x14ac:dyDescent="0.2">
      <c r="A44" s="1" t="s">
        <v>75</v>
      </c>
      <c r="C44" s="2" t="s">
        <v>83</v>
      </c>
    </row>
    <row r="45" spans="1:3" ht="34" x14ac:dyDescent="0.2">
      <c r="A45" s="1" t="s">
        <v>66</v>
      </c>
      <c r="C45" s="2" t="s">
        <v>67</v>
      </c>
    </row>
    <row r="46" spans="1:3" x14ac:dyDescent="0.2">
      <c r="A46" s="26" t="s">
        <v>84</v>
      </c>
      <c r="B46" s="27">
        <f>SUM(B39:B45)</f>
        <v>342.63</v>
      </c>
      <c r="C46" s="28"/>
    </row>
    <row r="49" spans="1:3" ht="51" x14ac:dyDescent="0.2">
      <c r="A49" s="3" t="s">
        <v>58</v>
      </c>
      <c r="B49" s="11"/>
      <c r="C49" s="25" t="s">
        <v>59</v>
      </c>
    </row>
    <row r="50" spans="1:3" ht="34" x14ac:dyDescent="0.2">
      <c r="A50" s="1" t="s">
        <v>60</v>
      </c>
      <c r="C50" s="2" t="s">
        <v>85</v>
      </c>
    </row>
    <row r="51" spans="1:3" ht="34" x14ac:dyDescent="0.2">
      <c r="A51" s="1" t="s">
        <v>61</v>
      </c>
      <c r="C51" s="2" t="s">
        <v>62</v>
      </c>
    </row>
    <row r="52" spans="1:3" ht="17" x14ac:dyDescent="0.2">
      <c r="A52" s="1" t="s">
        <v>63</v>
      </c>
      <c r="C52" s="2" t="s">
        <v>68</v>
      </c>
    </row>
    <row r="53" spans="1:3" ht="34" x14ac:dyDescent="0.2">
      <c r="A53" s="1" t="s">
        <v>64</v>
      </c>
      <c r="C53" s="2" t="s">
        <v>65</v>
      </c>
    </row>
    <row r="54" spans="1:3" x14ac:dyDescent="0.2">
      <c r="A54" s="26" t="s">
        <v>86</v>
      </c>
      <c r="B54" s="27">
        <f>SUM(B49:B53)</f>
        <v>0</v>
      </c>
      <c r="C54" s="28"/>
    </row>
    <row r="57" spans="1:3" x14ac:dyDescent="0.2">
      <c r="A57" s="3" t="s">
        <v>87</v>
      </c>
    </row>
    <row r="58" spans="1:3" ht="17" x14ac:dyDescent="0.2">
      <c r="A58" s="1" t="s">
        <v>69</v>
      </c>
      <c r="C58" s="2" t="s">
        <v>88</v>
      </c>
    </row>
    <row r="59" spans="1:3" ht="34" x14ac:dyDescent="0.2">
      <c r="A59" s="1" t="s">
        <v>70</v>
      </c>
      <c r="C59" s="2" t="s">
        <v>71</v>
      </c>
    </row>
    <row r="60" spans="1:3" ht="34" x14ac:dyDescent="0.2">
      <c r="A60" s="1" t="s">
        <v>89</v>
      </c>
      <c r="C60" s="2" t="s">
        <v>90</v>
      </c>
    </row>
    <row r="61" spans="1:3" ht="34" x14ac:dyDescent="0.2">
      <c r="A61" s="1" t="s">
        <v>125</v>
      </c>
      <c r="C61" s="2" t="s">
        <v>128</v>
      </c>
    </row>
    <row r="62" spans="1:3" ht="17" x14ac:dyDescent="0.2">
      <c r="A62" s="1" t="s">
        <v>73</v>
      </c>
      <c r="C62" s="2" t="s">
        <v>74</v>
      </c>
    </row>
    <row r="63" spans="1:3" x14ac:dyDescent="0.2">
      <c r="A63" s="26" t="s">
        <v>91</v>
      </c>
      <c r="B63" s="27">
        <f>SUM(B58:B62)</f>
        <v>0</v>
      </c>
      <c r="C63" s="28"/>
    </row>
    <row r="66" spans="1:3" x14ac:dyDescent="0.2">
      <c r="A66" s="33" t="s">
        <v>93</v>
      </c>
      <c r="B66" s="34">
        <f>B63+B54+B46+B36+B31</f>
        <v>342.63</v>
      </c>
      <c r="C66" s="35"/>
    </row>
    <row r="69" spans="1:3" ht="34" x14ac:dyDescent="0.2">
      <c r="A69" s="33" t="s">
        <v>120</v>
      </c>
      <c r="B69" s="34">
        <f>B17-B66</f>
        <v>10083.67</v>
      </c>
      <c r="C69" s="39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0D6A-92BC-D44A-B29F-FDE39E804012}">
  <dimension ref="A1:C67"/>
  <sheetViews>
    <sheetView workbookViewId="0">
      <selection activeCell="G35" sqref="G35"/>
    </sheetView>
  </sheetViews>
  <sheetFormatPr baseColWidth="10" defaultRowHeight="16" x14ac:dyDescent="0.2"/>
  <cols>
    <col min="1" max="1" width="31.33203125" style="1" customWidth="1"/>
    <col min="2" max="2" width="30.1640625" style="8" customWidth="1"/>
    <col min="3" max="3" width="53" style="2" customWidth="1"/>
    <col min="4" max="16384" width="10.83203125" style="1"/>
  </cols>
  <sheetData>
    <row r="1" spans="1:3" ht="21" x14ac:dyDescent="0.2">
      <c r="A1" s="5" t="s">
        <v>0</v>
      </c>
      <c r="B1" s="7"/>
      <c r="C1" s="4" t="s">
        <v>2</v>
      </c>
    </row>
    <row r="2" spans="1:3" ht="17" x14ac:dyDescent="0.2">
      <c r="A2" s="1" t="s">
        <v>1</v>
      </c>
      <c r="B2" s="8">
        <v>0</v>
      </c>
      <c r="C2" s="2" t="s">
        <v>173</v>
      </c>
    </row>
    <row r="3" spans="1:3" ht="17" x14ac:dyDescent="0.2">
      <c r="A3" s="1" t="s">
        <v>15</v>
      </c>
      <c r="B3" s="8">
        <v>3000</v>
      </c>
      <c r="C3" s="2" t="s">
        <v>4</v>
      </c>
    </row>
    <row r="4" spans="1:3" x14ac:dyDescent="0.2">
      <c r="A4" s="9" t="s">
        <v>19</v>
      </c>
      <c r="B4" s="10">
        <f>SUM(B2:B3)</f>
        <v>3000</v>
      </c>
      <c r="C4" s="6"/>
    </row>
    <row r="6" spans="1:3" x14ac:dyDescent="0.2">
      <c r="A6" s="3" t="s">
        <v>3</v>
      </c>
    </row>
    <row r="7" spans="1:3" ht="17" x14ac:dyDescent="0.2">
      <c r="A7" s="1" t="s">
        <v>5</v>
      </c>
      <c r="C7" s="2" t="s">
        <v>14</v>
      </c>
    </row>
    <row r="8" spans="1:3" ht="17" x14ac:dyDescent="0.2">
      <c r="A8" s="1" t="s">
        <v>6</v>
      </c>
      <c r="C8" s="2" t="s">
        <v>7</v>
      </c>
    </row>
    <row r="9" spans="1:3" ht="51" x14ac:dyDescent="0.2">
      <c r="A9" s="1" t="s">
        <v>16</v>
      </c>
      <c r="C9" s="2" t="s">
        <v>8</v>
      </c>
    </row>
    <row r="10" spans="1:3" ht="17" x14ac:dyDescent="0.2">
      <c r="A10" s="1" t="s">
        <v>76</v>
      </c>
      <c r="C10" s="2" t="s">
        <v>77</v>
      </c>
    </row>
    <row r="11" spans="1:3" ht="17" x14ac:dyDescent="0.2">
      <c r="A11" s="1" t="s">
        <v>9</v>
      </c>
      <c r="C11" s="2" t="s">
        <v>78</v>
      </c>
    </row>
    <row r="12" spans="1:3" ht="34" x14ac:dyDescent="0.2">
      <c r="A12" s="1" t="s">
        <v>10</v>
      </c>
      <c r="C12" s="2" t="s">
        <v>11</v>
      </c>
    </row>
    <row r="13" spans="1:3" ht="17" x14ac:dyDescent="0.2">
      <c r="A13" s="1" t="s">
        <v>12</v>
      </c>
      <c r="C13" s="2" t="s">
        <v>13</v>
      </c>
    </row>
    <row r="14" spans="1:3" x14ac:dyDescent="0.2">
      <c r="A14" s="9" t="s">
        <v>19</v>
      </c>
      <c r="B14" s="10">
        <f>SUM(B7:B13)</f>
        <v>0</v>
      </c>
      <c r="C14" s="6"/>
    </row>
    <row r="17" spans="1:3" ht="18" x14ac:dyDescent="0.2">
      <c r="A17" s="12" t="s">
        <v>21</v>
      </c>
      <c r="B17" s="13">
        <f>B14+B4</f>
        <v>3000</v>
      </c>
      <c r="C17" s="14"/>
    </row>
    <row r="21" spans="1:3" x14ac:dyDescent="0.2">
      <c r="A21" s="3" t="s">
        <v>22</v>
      </c>
    </row>
    <row r="23" spans="1:3" ht="17" x14ac:dyDescent="0.2">
      <c r="A23" s="1" t="s">
        <v>34</v>
      </c>
      <c r="B23" s="17">
        <f>'WAGES OR FEE WORKSHEET'!D27</f>
        <v>0</v>
      </c>
      <c r="C23" s="2" t="s">
        <v>35</v>
      </c>
    </row>
    <row r="24" spans="1:3" x14ac:dyDescent="0.2">
      <c r="B24" s="23"/>
    </row>
    <row r="25" spans="1:3" ht="34" x14ac:dyDescent="0.2">
      <c r="A25" s="1" t="s">
        <v>23</v>
      </c>
      <c r="B25" s="17">
        <f>'WAGES OR FEE WORKSHEET'!B40</f>
        <v>0</v>
      </c>
      <c r="C25" s="2" t="s">
        <v>92</v>
      </c>
    </row>
    <row r="26" spans="1:3" x14ac:dyDescent="0.2">
      <c r="B26" s="23"/>
    </row>
    <row r="27" spans="1:3" ht="17" x14ac:dyDescent="0.2">
      <c r="A27" s="1" t="s">
        <v>25</v>
      </c>
      <c r="B27" s="17">
        <f>'WAGES OR FEE WORKSHEET'!D50</f>
        <v>0</v>
      </c>
      <c r="C27" s="2" t="s">
        <v>24</v>
      </c>
    </row>
    <row r="28" spans="1:3" x14ac:dyDescent="0.2">
      <c r="B28" s="23"/>
    </row>
    <row r="29" spans="1:3" ht="17" x14ac:dyDescent="0.2">
      <c r="A29" s="1" t="s">
        <v>117</v>
      </c>
      <c r="B29" s="17">
        <f>'WAGES OR FEE WORKSHEET'!B59</f>
        <v>0</v>
      </c>
      <c r="C29" s="2" t="s">
        <v>118</v>
      </c>
    </row>
    <row r="31" spans="1:3" x14ac:dyDescent="0.2">
      <c r="A31" s="26" t="s">
        <v>29</v>
      </c>
      <c r="B31" s="27">
        <f>SUM(B23:B27)</f>
        <v>0</v>
      </c>
      <c r="C31" s="28"/>
    </row>
    <row r="32" spans="1:3" x14ac:dyDescent="0.2">
      <c r="A32" s="22"/>
      <c r="B32" s="23"/>
      <c r="C32" s="24"/>
    </row>
    <row r="33" spans="1:3" ht="68" x14ac:dyDescent="0.2">
      <c r="A33" s="1" t="s">
        <v>26</v>
      </c>
      <c r="B33" s="17">
        <f>B31*0.014</f>
        <v>0</v>
      </c>
      <c r="C33" s="2" t="s">
        <v>28</v>
      </c>
    </row>
    <row r="35" spans="1:3" ht="51" x14ac:dyDescent="0.2">
      <c r="A35" s="1" t="s">
        <v>27</v>
      </c>
      <c r="B35" s="17">
        <f>B31*0.095</f>
        <v>0</v>
      </c>
      <c r="C35" s="2" t="s">
        <v>79</v>
      </c>
    </row>
    <row r="36" spans="1:3" x14ac:dyDescent="0.2">
      <c r="A36" s="26" t="s">
        <v>80</v>
      </c>
      <c r="B36" s="27">
        <f>SUM(B33:B35)</f>
        <v>0</v>
      </c>
      <c r="C36" s="28"/>
    </row>
    <row r="38" spans="1:3" x14ac:dyDescent="0.2">
      <c r="A38" s="3" t="s">
        <v>30</v>
      </c>
    </row>
    <row r="39" spans="1:3" ht="34" x14ac:dyDescent="0.2">
      <c r="A39" s="1" t="s">
        <v>31</v>
      </c>
      <c r="C39" s="2" t="s">
        <v>82</v>
      </c>
    </row>
    <row r="40" spans="1:3" ht="34" x14ac:dyDescent="0.2">
      <c r="A40" s="1" t="s">
        <v>32</v>
      </c>
      <c r="C40" s="2" t="s">
        <v>82</v>
      </c>
    </row>
    <row r="41" spans="1:3" ht="34" x14ac:dyDescent="0.2">
      <c r="A41" s="1" t="s">
        <v>33</v>
      </c>
      <c r="C41" s="2" t="s">
        <v>82</v>
      </c>
    </row>
    <row r="42" spans="1:3" ht="34" x14ac:dyDescent="0.2">
      <c r="A42" s="1" t="s">
        <v>75</v>
      </c>
      <c r="C42" s="2" t="s">
        <v>83</v>
      </c>
    </row>
    <row r="43" spans="1:3" ht="34" x14ac:dyDescent="0.2">
      <c r="A43" s="1" t="s">
        <v>66</v>
      </c>
      <c r="C43" s="2" t="s">
        <v>67</v>
      </c>
    </row>
    <row r="44" spans="1:3" x14ac:dyDescent="0.2">
      <c r="A44" s="26" t="s">
        <v>84</v>
      </c>
      <c r="B44" s="27">
        <f>SUM(B39:B43)</f>
        <v>0</v>
      </c>
      <c r="C44" s="28"/>
    </row>
    <row r="47" spans="1:3" ht="51" x14ac:dyDescent="0.2">
      <c r="A47" s="3" t="s">
        <v>58</v>
      </c>
      <c r="B47" s="11"/>
      <c r="C47" s="25" t="s">
        <v>59</v>
      </c>
    </row>
    <row r="48" spans="1:3" ht="34" x14ac:dyDescent="0.2">
      <c r="A48" s="1" t="s">
        <v>60</v>
      </c>
      <c r="C48" s="2" t="s">
        <v>85</v>
      </c>
    </row>
    <row r="49" spans="1:3" ht="34" x14ac:dyDescent="0.2">
      <c r="A49" s="1" t="s">
        <v>61</v>
      </c>
      <c r="C49" s="2" t="s">
        <v>62</v>
      </c>
    </row>
    <row r="50" spans="1:3" ht="17" x14ac:dyDescent="0.2">
      <c r="A50" s="1" t="s">
        <v>63</v>
      </c>
      <c r="C50" s="2" t="s">
        <v>68</v>
      </c>
    </row>
    <row r="51" spans="1:3" ht="17" x14ac:dyDescent="0.2">
      <c r="A51" s="1" t="s">
        <v>64</v>
      </c>
      <c r="C51" s="2" t="s">
        <v>145</v>
      </c>
    </row>
    <row r="52" spans="1:3" x14ac:dyDescent="0.2">
      <c r="A52" s="26" t="s">
        <v>86</v>
      </c>
      <c r="B52" s="27">
        <f>SUM(B47:B51)</f>
        <v>0</v>
      </c>
      <c r="C52" s="28"/>
    </row>
    <row r="55" spans="1:3" x14ac:dyDescent="0.2">
      <c r="A55" s="3" t="s">
        <v>87</v>
      </c>
    </row>
    <row r="56" spans="1:3" ht="17" x14ac:dyDescent="0.2">
      <c r="A56" s="1" t="s">
        <v>69</v>
      </c>
      <c r="C56" s="2" t="s">
        <v>88</v>
      </c>
    </row>
    <row r="57" spans="1:3" ht="34" x14ac:dyDescent="0.2">
      <c r="A57" s="1" t="s">
        <v>70</v>
      </c>
      <c r="C57" s="2" t="s">
        <v>71</v>
      </c>
    </row>
    <row r="58" spans="1:3" ht="34" x14ac:dyDescent="0.2">
      <c r="A58" s="1" t="s">
        <v>89</v>
      </c>
      <c r="C58" s="2" t="s">
        <v>90</v>
      </c>
    </row>
    <row r="59" spans="1:3" ht="34" x14ac:dyDescent="0.2">
      <c r="A59" s="1" t="s">
        <v>125</v>
      </c>
      <c r="C59" s="2" t="s">
        <v>128</v>
      </c>
    </row>
    <row r="60" spans="1:3" ht="17" x14ac:dyDescent="0.2">
      <c r="A60" s="1" t="s">
        <v>73</v>
      </c>
      <c r="C60" s="2" t="s">
        <v>74</v>
      </c>
    </row>
    <row r="61" spans="1:3" x14ac:dyDescent="0.2">
      <c r="A61" s="26" t="s">
        <v>91</v>
      </c>
      <c r="B61" s="27">
        <f>SUM(B56:B60)</f>
        <v>0</v>
      </c>
      <c r="C61" s="28"/>
    </row>
    <row r="64" spans="1:3" x14ac:dyDescent="0.2">
      <c r="A64" s="33" t="s">
        <v>93</v>
      </c>
      <c r="B64" s="34">
        <f>B61+B52+B44+B36+B31</f>
        <v>0</v>
      </c>
      <c r="C64" s="35"/>
    </row>
    <row r="67" spans="1:3" ht="34" x14ac:dyDescent="0.2">
      <c r="A67" s="33" t="s">
        <v>120</v>
      </c>
      <c r="B67" s="34">
        <f>B17-B64</f>
        <v>3000</v>
      </c>
      <c r="C67" s="39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 the template</vt:lpstr>
      <vt:lpstr>WAGES OR FEE WORKSHEET</vt:lpstr>
      <vt:lpstr>PROFIT SHARE WORKSHEET</vt:lpstr>
      <vt:lpstr>PRODUCTIONS</vt:lpstr>
      <vt:lpstr>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General Manager</cp:lastModifiedBy>
  <dcterms:created xsi:type="dcterms:W3CDTF">2019-04-11T23:29:43Z</dcterms:created>
  <dcterms:modified xsi:type="dcterms:W3CDTF">2019-04-20T05:53:20Z</dcterms:modified>
</cp:coreProperties>
</file>